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" l="1"/>
  <c r="C13" i="4" l="1"/>
  <c r="C11" i="4"/>
  <c r="G40" i="4" l="1"/>
  <c r="F40" i="4"/>
  <c r="E40" i="4"/>
  <c r="B40" i="4"/>
  <c r="G41" i="4" l="1"/>
  <c r="G17" i="4"/>
  <c r="F13" i="4" l="1"/>
  <c r="F11" i="4"/>
  <c r="F9" i="4" l="1"/>
  <c r="F29" i="4" l="1"/>
  <c r="G29" i="4" s="1"/>
  <c r="E29" i="4"/>
  <c r="C29" i="4"/>
  <c r="B29" i="4"/>
  <c r="F33" i="4"/>
  <c r="G33" i="4" s="1"/>
  <c r="E33" i="4"/>
  <c r="F34" i="4"/>
  <c r="E34" i="4"/>
  <c r="C31" i="4"/>
  <c r="B34" i="4"/>
  <c r="D35" i="4"/>
  <c r="G38" i="4"/>
  <c r="G35" i="4"/>
  <c r="G32" i="4"/>
  <c r="G28" i="4"/>
  <c r="G27" i="4"/>
  <c r="G26" i="4"/>
  <c r="G25" i="4"/>
  <c r="G24" i="4"/>
  <c r="G23" i="4"/>
  <c r="G22" i="4"/>
  <c r="D38" i="4"/>
  <c r="D33" i="4"/>
  <c r="D32" i="4"/>
  <c r="D28" i="4"/>
  <c r="D27" i="4"/>
  <c r="D26" i="4"/>
  <c r="D25" i="4"/>
  <c r="D24" i="4"/>
  <c r="D23" i="4"/>
  <c r="D22" i="4"/>
  <c r="E21" i="4"/>
  <c r="F37" i="4"/>
  <c r="E37" i="4"/>
  <c r="C37" i="4"/>
  <c r="B21" i="4"/>
  <c r="B37" i="4"/>
  <c r="D29" i="4" l="1"/>
  <c r="C40" i="4"/>
  <c r="G37" i="4"/>
  <c r="D37" i="4"/>
  <c r="F31" i="4"/>
  <c r="G34" i="4"/>
  <c r="F21" i="4"/>
  <c r="C21" i="4"/>
  <c r="D21" i="4" s="1"/>
  <c r="E31" i="4"/>
  <c r="B31" i="4"/>
  <c r="D34" i="4"/>
  <c r="D3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D40" i="4" l="1"/>
  <c r="G31" i="4"/>
  <c r="G21" i="4"/>
  <c r="D16" i="4"/>
  <c r="G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<sst xmlns="http://schemas.openxmlformats.org/spreadsheetml/2006/main" count="62" uniqueCount="39">
  <si>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</si>
  <si>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</si>
  <si>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</si>
  <si>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</si>
  <si>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</si>
  <si>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</si>
  <si>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</si>
  <si>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</si>
  <si>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</si>
  <si>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</si>
  <si>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</si>
  <si>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</si>
  <si>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</si>
  <si>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</si>
  <si>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</si>
  <si>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</si>
  <si>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</si>
  <si>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</si>
  <si>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</si>
  <si>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</si>
  <si>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</si>
  <si>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</si>
  <si>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</si>
  <si>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</si>
  <si>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</si>
  <si>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</si>
  <si>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</si>
  <si>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</si>
  <si>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</si>
  <si>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</si>
  <si>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</si>
  <si>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</si>
  <si>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</si>
  <si>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</si>
  <si>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</si>
  <si>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</si>
  <si>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</si>
  <si>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</si>
  <si>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Patronato de Explora
Estado Analítico de Ingresos
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</si>
</sst>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4" fontId="3" fillId="0" borderId="0" xfId="8" applyNumberFormat="1" applyFont="1" applyAlignment="1" applyProtection="1">
      <alignment vertical="top"/>
      <protection locked="0"/>
    </xf>
    <xf numFmtId="0" fontId="8" fillId="0" borderId="3" xfId="0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activeCell="F36" sqref="F3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9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9" s="3" customFormat="1" x14ac:dyDescent="0.2">
      <c r="A2" s="32"/>
      <c r="B2" s="46" t="s">
        <v>0</v>
      </c>
      <c r="C2" s="47"/>
      <c r="D2" s="47"/>
      <c r="E2" s="47"/>
      <c r="F2" s="48"/>
      <c r="G2" s="44" t="s">
        <v>7</v>
      </c>
    </row>
    <row r="3" spans="1:9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9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35" t="s">
        <v>14</v>
      </c>
      <c r="B5" s="13">
        <v>0</v>
      </c>
      <c r="C5" s="13">
        <v>0</v>
      </c>
      <c r="D5" s="13">
        <f>+B5+C5</f>
        <v>0</v>
      </c>
      <c r="E5" s="13">
        <v>0</v>
      </c>
      <c r="F5" s="13">
        <v>0</v>
      </c>
      <c r="G5" s="13">
        <f>+F5-B5</f>
        <v>0</v>
      </c>
    </row>
    <row r="6" spans="1:9" x14ac:dyDescent="0.2">
      <c r="A6" s="36" t="s">
        <v>15</v>
      </c>
      <c r="B6" s="14">
        <v>0</v>
      </c>
      <c r="C6" s="14">
        <v>0</v>
      </c>
      <c r="D6" s="14">
        <f t="shared" ref="D6:D14" si="0">+B6+C6</f>
        <v>0</v>
      </c>
      <c r="E6" s="14">
        <v>0</v>
      </c>
      <c r="F6" s="14">
        <v>0</v>
      </c>
      <c r="G6" s="14">
        <f t="shared" ref="G6:G14" si="1">+F6-B6</f>
        <v>0</v>
      </c>
    </row>
    <row r="7" spans="1:9" x14ac:dyDescent="0.2">
      <c r="A7" s="35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9" x14ac:dyDescent="0.2">
      <c r="A8" s="35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9" x14ac:dyDescent="0.2">
      <c r="A9" s="35" t="s">
        <v>18</v>
      </c>
      <c r="B9" s="14">
        <v>0</v>
      </c>
      <c r="C9" s="14">
        <v>0</v>
      </c>
      <c r="D9" s="14">
        <f t="shared" si="0"/>
        <v>0</v>
      </c>
      <c r="E9" s="14">
        <v>3312587.87</v>
      </c>
      <c r="F9" s="14">
        <f>+E9</f>
        <v>3312587.87</v>
      </c>
      <c r="G9" s="14">
        <f t="shared" si="1"/>
        <v>3312587.87</v>
      </c>
    </row>
    <row r="10" spans="1:9" x14ac:dyDescent="0.2">
      <c r="A10" s="36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9" x14ac:dyDescent="0.2">
      <c r="A11" s="35" t="s">
        <v>20</v>
      </c>
      <c r="B11" s="14">
        <v>31291545.719999999</v>
      </c>
      <c r="C11" s="14">
        <f>583641.68+666418.83+1611266.25+298680.69+368564.16+3500000+81200+2500000+53950+150000+402000+266000+47000+2300000-260683</f>
        <v>12568038.609999999</v>
      </c>
      <c r="D11" s="14">
        <f t="shared" si="0"/>
        <v>43859584.329999998</v>
      </c>
      <c r="E11" s="14">
        <v>20233362.07</v>
      </c>
      <c r="F11" s="14">
        <f>E11</f>
        <v>20233362.07</v>
      </c>
      <c r="G11" s="14">
        <f t="shared" si="1"/>
        <v>-11058183.649999999</v>
      </c>
    </row>
    <row r="12" spans="1:9" ht="22.5" x14ac:dyDescent="0.2">
      <c r="A12" s="35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9" ht="22.5" x14ac:dyDescent="0.2">
      <c r="A13" s="35" t="s">
        <v>22</v>
      </c>
      <c r="B13" s="14">
        <v>25681082.280000001</v>
      </c>
      <c r="C13" s="14">
        <f>34555726.42+10000000+3602548.2+260683</f>
        <v>48418957.620000005</v>
      </c>
      <c r="D13" s="14">
        <f t="shared" si="0"/>
        <v>74100039.900000006</v>
      </c>
      <c r="E13" s="14">
        <v>79544313.480000004</v>
      </c>
      <c r="F13" s="14">
        <f>+E13</f>
        <v>79544313.480000004</v>
      </c>
      <c r="G13" s="14">
        <f t="shared" si="1"/>
        <v>53863231.200000003</v>
      </c>
      <c r="I13" s="39"/>
    </row>
    <row r="14" spans="1:9" x14ac:dyDescent="0.2">
      <c r="A14" s="35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9" x14ac:dyDescent="0.2">
      <c r="B15" s="10"/>
      <c r="C15" s="10"/>
      <c r="D15" s="10"/>
      <c r="E15" s="10"/>
      <c r="F15" s="10"/>
      <c r="G15" s="10"/>
    </row>
    <row r="16" spans="1:9" x14ac:dyDescent="0.2">
      <c r="A16" s="9" t="s">
        <v>24</v>
      </c>
      <c r="B16" s="15">
        <f>SUM(B5:B14)</f>
        <v>56972628</v>
      </c>
      <c r="C16" s="15">
        <f t="shared" ref="C16:G16" si="2">SUM(C5:C14)</f>
        <v>60986996.230000004</v>
      </c>
      <c r="D16" s="15">
        <f t="shared" si="2"/>
        <v>117959624.23</v>
      </c>
      <c r="E16" s="15">
        <f t="shared" si="2"/>
        <v>103090263.42</v>
      </c>
      <c r="F16" s="15">
        <f t="shared" si="2"/>
        <v>103090263.42</v>
      </c>
      <c r="G16" s="15">
        <f t="shared" si="2"/>
        <v>46117635.420000002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>
        <f>+G16</f>
        <v>46117635.420000002</v>
      </c>
    </row>
    <row r="18" spans="1:7" ht="10.5" customHeight="1" x14ac:dyDescent="0.2">
      <c r="A18" s="30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>
        <f>SUM(B22:B29)</f>
        <v>25681082.280000001</v>
      </c>
      <c r="C21" s="16">
        <f t="shared" ref="C21" si="3">SUM(C22:C29)</f>
        <v>48418957.620000005</v>
      </c>
      <c r="D21" s="16">
        <f>+B21+C21</f>
        <v>74100039.900000006</v>
      </c>
      <c r="E21" s="16">
        <f t="shared" ref="E21" si="4">SUM(E22:E29)</f>
        <v>79544313.480000004</v>
      </c>
      <c r="F21" s="16">
        <f t="shared" ref="F21" si="5">SUM(F22:F29)</f>
        <v>79544313.480000004</v>
      </c>
      <c r="G21" s="16">
        <f>+F21-B21</f>
        <v>53863231.200000003</v>
      </c>
    </row>
    <row r="22" spans="1:7" x14ac:dyDescent="0.2">
      <c r="A22" s="38" t="s">
        <v>14</v>
      </c>
      <c r="B22" s="17">
        <v>0</v>
      </c>
      <c r="C22" s="17">
        <v>0</v>
      </c>
      <c r="D22" s="17">
        <f t="shared" ref="D22:D38" si="6">+B22+C22</f>
        <v>0</v>
      </c>
      <c r="E22" s="17">
        <v>0</v>
      </c>
      <c r="F22" s="17">
        <v>0</v>
      </c>
      <c r="G22" s="17">
        <f t="shared" ref="G22:G38" si="7">+F22-B22</f>
        <v>0</v>
      </c>
    </row>
    <row r="23" spans="1:7" x14ac:dyDescent="0.2">
      <c r="A23" s="38" t="s">
        <v>15</v>
      </c>
      <c r="B23" s="17">
        <v>0</v>
      </c>
      <c r="C23" s="17">
        <v>0</v>
      </c>
      <c r="D23" s="17">
        <f t="shared" si="6"/>
        <v>0</v>
      </c>
      <c r="E23" s="17">
        <v>0</v>
      </c>
      <c r="F23" s="17">
        <v>0</v>
      </c>
      <c r="G23" s="17">
        <f t="shared" si="7"/>
        <v>0</v>
      </c>
    </row>
    <row r="24" spans="1:7" x14ac:dyDescent="0.2">
      <c r="A24" s="38" t="s">
        <v>16</v>
      </c>
      <c r="B24" s="17">
        <v>0</v>
      </c>
      <c r="C24" s="17">
        <v>0</v>
      </c>
      <c r="D24" s="17">
        <f t="shared" si="6"/>
        <v>0</v>
      </c>
      <c r="E24" s="17">
        <v>0</v>
      </c>
      <c r="F24" s="17">
        <v>0</v>
      </c>
      <c r="G24" s="17">
        <f t="shared" si="7"/>
        <v>0</v>
      </c>
    </row>
    <row r="25" spans="1:7" x14ac:dyDescent="0.2">
      <c r="A25" s="38" t="s">
        <v>17</v>
      </c>
      <c r="B25" s="17">
        <v>0</v>
      </c>
      <c r="C25" s="17">
        <v>0</v>
      </c>
      <c r="D25" s="17">
        <f t="shared" si="6"/>
        <v>0</v>
      </c>
      <c r="E25" s="17">
        <v>0</v>
      </c>
      <c r="F25" s="17">
        <v>0</v>
      </c>
      <c r="G25" s="17">
        <f t="shared" si="7"/>
        <v>0</v>
      </c>
    </row>
    <row r="26" spans="1:7" x14ac:dyDescent="0.2">
      <c r="A26" s="38" t="s">
        <v>28</v>
      </c>
      <c r="B26" s="17">
        <v>0</v>
      </c>
      <c r="C26" s="17">
        <v>0</v>
      </c>
      <c r="D26" s="17">
        <f t="shared" si="6"/>
        <v>0</v>
      </c>
      <c r="E26" s="17">
        <v>0</v>
      </c>
      <c r="F26" s="17">
        <v>0</v>
      </c>
      <c r="G26" s="17">
        <f t="shared" si="7"/>
        <v>0</v>
      </c>
    </row>
    <row r="27" spans="1:7" x14ac:dyDescent="0.2">
      <c r="A27" s="38" t="s">
        <v>29</v>
      </c>
      <c r="B27" s="17">
        <v>0</v>
      </c>
      <c r="C27" s="17">
        <v>0</v>
      </c>
      <c r="D27" s="17">
        <f t="shared" si="6"/>
        <v>0</v>
      </c>
      <c r="E27" s="17">
        <v>0</v>
      </c>
      <c r="F27" s="17">
        <v>0</v>
      </c>
      <c r="G27" s="17">
        <f t="shared" si="7"/>
        <v>0</v>
      </c>
    </row>
    <row r="28" spans="1:7" ht="22.5" x14ac:dyDescent="0.2">
      <c r="A28" s="38" t="s">
        <v>30</v>
      </c>
      <c r="B28" s="17">
        <v>0</v>
      </c>
      <c r="C28" s="17">
        <v>0</v>
      </c>
      <c r="D28" s="17">
        <f t="shared" si="6"/>
        <v>0</v>
      </c>
      <c r="E28" s="17">
        <v>0</v>
      </c>
      <c r="F28" s="17">
        <v>0</v>
      </c>
      <c r="G28" s="17">
        <f t="shared" si="7"/>
        <v>0</v>
      </c>
    </row>
    <row r="29" spans="1:7" ht="22.5" x14ac:dyDescent="0.2">
      <c r="A29" s="38" t="s">
        <v>22</v>
      </c>
      <c r="B29" s="17">
        <f>+B13</f>
        <v>25681082.280000001</v>
      </c>
      <c r="C29" s="17">
        <f>+C13</f>
        <v>48418957.620000005</v>
      </c>
      <c r="D29" s="17">
        <f t="shared" si="6"/>
        <v>74100039.900000006</v>
      </c>
      <c r="E29" s="17">
        <f t="shared" ref="E29:F29" si="8">+E13</f>
        <v>79544313.480000004</v>
      </c>
      <c r="F29" s="17">
        <f t="shared" si="8"/>
        <v>79544313.480000004</v>
      </c>
      <c r="G29" s="17">
        <f t="shared" si="7"/>
        <v>53863231.200000003</v>
      </c>
    </row>
    <row r="30" spans="1:7" x14ac:dyDescent="0.2">
      <c r="A30" s="38"/>
      <c r="B30" s="17"/>
      <c r="C30" s="17"/>
      <c r="D30" s="17"/>
      <c r="E30" s="17"/>
      <c r="F30" s="17"/>
      <c r="G30" s="17"/>
    </row>
    <row r="31" spans="1:7" ht="33.75" x14ac:dyDescent="0.2">
      <c r="A31" s="40" t="s">
        <v>37</v>
      </c>
      <c r="B31" s="18">
        <f>+B32+B33+B34+B35</f>
        <v>31291545.719999999</v>
      </c>
      <c r="C31" s="18">
        <f>+C32+C33+C34+C35</f>
        <v>12568038.609999999</v>
      </c>
      <c r="D31" s="18">
        <f t="shared" si="6"/>
        <v>43859584.329999998</v>
      </c>
      <c r="E31" s="18">
        <f t="shared" ref="E31:F31" si="9">+E32+E33+E34+E35</f>
        <v>23545949.940000001</v>
      </c>
      <c r="F31" s="18">
        <f t="shared" si="9"/>
        <v>23545949.940000001</v>
      </c>
      <c r="G31" s="18">
        <f t="shared" si="7"/>
        <v>-7745595.7799999975</v>
      </c>
    </row>
    <row r="32" spans="1:7" x14ac:dyDescent="0.2">
      <c r="A32" s="38" t="s">
        <v>15</v>
      </c>
      <c r="B32" s="17">
        <v>0</v>
      </c>
      <c r="C32" s="17">
        <v>0</v>
      </c>
      <c r="D32" s="17">
        <f t="shared" si="6"/>
        <v>0</v>
      </c>
      <c r="E32" s="17">
        <v>0</v>
      </c>
      <c r="F32" s="17">
        <v>0</v>
      </c>
      <c r="G32" s="17">
        <f t="shared" si="7"/>
        <v>0</v>
      </c>
    </row>
    <row r="33" spans="1:7" x14ac:dyDescent="0.2">
      <c r="A33" s="38" t="s">
        <v>31</v>
      </c>
      <c r="B33" s="17">
        <v>0</v>
      </c>
      <c r="C33" s="17">
        <v>0</v>
      </c>
      <c r="D33" s="17">
        <f t="shared" si="6"/>
        <v>0</v>
      </c>
      <c r="E33" s="17">
        <f>+E9</f>
        <v>3312587.87</v>
      </c>
      <c r="F33" s="17">
        <f>+F9</f>
        <v>3312587.87</v>
      </c>
      <c r="G33" s="17">
        <f t="shared" si="7"/>
        <v>3312587.87</v>
      </c>
    </row>
    <row r="34" spans="1:7" ht="22.5" x14ac:dyDescent="0.2">
      <c r="A34" s="38" t="s">
        <v>32</v>
      </c>
      <c r="B34" s="17">
        <f>+B11</f>
        <v>31291545.719999999</v>
      </c>
      <c r="C34" s="17">
        <f>+C11</f>
        <v>12568038.609999999</v>
      </c>
      <c r="D34" s="17">
        <f t="shared" si="6"/>
        <v>43859584.329999998</v>
      </c>
      <c r="E34" s="17">
        <f t="shared" ref="E34:F34" si="10">+E11</f>
        <v>20233362.07</v>
      </c>
      <c r="F34" s="17">
        <f t="shared" si="10"/>
        <v>20233362.07</v>
      </c>
      <c r="G34" s="17">
        <f t="shared" si="7"/>
        <v>-11058183.649999999</v>
      </c>
    </row>
    <row r="35" spans="1:7" ht="22.5" x14ac:dyDescent="0.2">
      <c r="A35" s="38" t="s">
        <v>22</v>
      </c>
      <c r="B35" s="17">
        <v>0</v>
      </c>
      <c r="C35" s="17">
        <v>0</v>
      </c>
      <c r="D35" s="17">
        <f t="shared" si="6"/>
        <v>0</v>
      </c>
      <c r="E35" s="17">
        <v>0</v>
      </c>
      <c r="F35" s="17">
        <v>0</v>
      </c>
      <c r="G35" s="17">
        <f t="shared" si="7"/>
        <v>0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9" t="s">
        <v>33</v>
      </c>
      <c r="B37" s="18">
        <f>+B38</f>
        <v>0</v>
      </c>
      <c r="C37" s="18">
        <f>+C38</f>
        <v>0</v>
      </c>
      <c r="D37" s="18">
        <f t="shared" si="6"/>
        <v>0</v>
      </c>
      <c r="E37" s="18">
        <f t="shared" ref="E37:F37" si="11">+E38</f>
        <v>0</v>
      </c>
      <c r="F37" s="18">
        <f t="shared" si="11"/>
        <v>0</v>
      </c>
      <c r="G37" s="18">
        <f t="shared" si="7"/>
        <v>0</v>
      </c>
    </row>
    <row r="38" spans="1:7" x14ac:dyDescent="0.2">
      <c r="A38" s="38" t="s">
        <v>23</v>
      </c>
      <c r="B38" s="18">
        <v>0</v>
      </c>
      <c r="C38" s="18">
        <v>0</v>
      </c>
      <c r="D38" s="18">
        <f t="shared" si="6"/>
        <v>0</v>
      </c>
      <c r="E38" s="18">
        <v>0</v>
      </c>
      <c r="F38" s="18">
        <v>0</v>
      </c>
      <c r="G38" s="18">
        <f t="shared" si="7"/>
        <v>0</v>
      </c>
    </row>
    <row r="39" spans="1:7" x14ac:dyDescent="0.2">
      <c r="A39" s="38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+SUM(B22:B30)+SUM(B32:B35)+B38</f>
        <v>56972628</v>
      </c>
      <c r="C40" s="15">
        <f t="shared" ref="C40:G40" si="12">+SUM(C22:C30)+SUM(C32:C35)+C38</f>
        <v>60986996.230000004</v>
      </c>
      <c r="D40" s="15">
        <f t="shared" si="12"/>
        <v>117959624.23</v>
      </c>
      <c r="E40" s="15">
        <f t="shared" si="12"/>
        <v>103090263.42</v>
      </c>
      <c r="F40" s="15">
        <f t="shared" si="12"/>
        <v>103090263.42</v>
      </c>
      <c r="G40" s="15">
        <f t="shared" si="12"/>
        <v>46117635.420000002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19">
        <f>+G40</f>
        <v>46117635.420000002</v>
      </c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0c865bf4-0f22-4e4d-b041-7b0c1657e5a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2024-01-23T22:03:48Z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